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360" yWindow="45" windowWidth="14220" windowHeight="8580"/>
  </bookViews>
  <sheets>
    <sheet name="Financial Calculator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'Financial Calculator'!$A$1:$F$34</definedName>
  </definedNames>
  <calcPr calcId="152511"/>
</workbook>
</file>

<file path=xl/calcChain.xml><?xml version="1.0" encoding="utf-8"?>
<calcChain xmlns="http://schemas.openxmlformats.org/spreadsheetml/2006/main">
  <c r="C10" i="1" l="1"/>
  <c r="F10" i="1"/>
  <c r="C16" i="1"/>
  <c r="F16" i="1"/>
  <c r="C22" i="1"/>
  <c r="F22" i="1"/>
  <c r="C28" i="1"/>
  <c r="F28" i="1"/>
  <c r="C33" i="1"/>
  <c r="F33" i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10"/>
            <color indexed="81"/>
            <rFont val="Arial"/>
            <family val="2"/>
          </rPr>
          <t>This template contains 10 common financial calculations. Most are self explanatory.
A few need further explanation. Future Value of an Annuity -- the future value of a 
series of periodic investments of an equal amount. Annuitizing a Future Amount 
-- the equal periodic payments that you could withdraw from an investment. After 
Tax Real Rate of Return on Investment -- the annual return on your investment after 
taxes and inflation have taken their share. Tax Free Equivalent Yield -- converts a 
taxable return to an after tax return. Taxable Equivalent Rate for Tax Free Yield -- 
converts a tax free yield, such as that of a municipal bond, to a taxable yield - so 
that you can comparison shop for yields.</t>
        </r>
      </text>
    </comment>
  </commentList>
</comments>
</file>

<file path=xl/sharedStrings.xml><?xml version="1.0" encoding="utf-8"?>
<sst xmlns="http://schemas.openxmlformats.org/spreadsheetml/2006/main" count="49" uniqueCount="28">
  <si>
    <t>Taxable Equivalent Rate</t>
  </si>
  <si>
    <t>Tax Free Yield</t>
  </si>
  <si>
    <t>Marginal Tax Rate</t>
  </si>
  <si>
    <t>Taxable Yield</t>
  </si>
  <si>
    <t>Taxable Equivalent Rate for  Tax Free Yield</t>
  </si>
  <si>
    <t>Tax Free Equivalent Yield</t>
  </si>
  <si>
    <t xml:space="preserve">After Tax Rate of Return </t>
  </si>
  <si>
    <t>Monthly Loan Payment</t>
  </si>
  <si>
    <t>Annual  Interest Rate</t>
  </si>
  <si>
    <t>Annual Inflation Rate</t>
  </si>
  <si>
    <t>Number of months</t>
  </si>
  <si>
    <t>Rate of Return</t>
  </si>
  <si>
    <t>Loan Amount</t>
  </si>
  <si>
    <t>After Tax Real Rate of Return on Investment</t>
  </si>
  <si>
    <t>Annuity</t>
  </si>
  <si>
    <t>Interest Rate per Period</t>
  </si>
  <si>
    <t>Future Value</t>
  </si>
  <si>
    <t>Number of Periods</t>
  </si>
  <si>
    <t>Present Value</t>
  </si>
  <si>
    <t>Annuitizing a Future Amount</t>
  </si>
  <si>
    <t>Rate of Return - Lump Sum</t>
  </si>
  <si>
    <t>Payment per Period</t>
  </si>
  <si>
    <t>Future Value of an Annuity</t>
  </si>
  <si>
    <t>Present Value of an Annuity</t>
  </si>
  <si>
    <t>Future Amount</t>
  </si>
  <si>
    <t>Future Value of an Amount</t>
  </si>
  <si>
    <t>Present Value of an Amount</t>
  </si>
  <si>
    <t>Financial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</si>
</sst>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%"/>
    <numFmt numFmtId="169" formatCode="_-&quot;£&quot;* #,##0_-;\-&quot;£&quot;* #,##0_-;_-&quot;£&quot;* &quot;-&quot;_-;_-@_-"/>
    <numFmt numFmtId="170" formatCode="_-* #,##0_-;\-* #,##0_-;_-* &quot;-&quot;_-;_-@_-"/>
    <numFmt numFmtId="171" formatCode="_-&quot;£&quot;* #,##0.00_-;\-&quot;£&quot;* #,##0.00_-;_-&quot;£&quot;* &quot;-&quot;??_-;_-@_-"/>
    <numFmt numFmtId="172" formatCode="_-* #,##0.00_-;\-* #,##0.00_-;_-* &quot;-&quot;??_-;_-@_-"/>
    <numFmt numFmtId="173" formatCode="0.00%_);[Red]\(0.00%\)"/>
    <numFmt numFmtId="174" formatCode="0%_);[Red]\(0%\)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26"/>
      <color indexed="9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</borders>
  <cellStyleXfs count="7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37" fontId="9" fillId="16" borderId="1" applyBorder="0" applyProtection="0">
      <alignment vertical="center"/>
    </xf>
    <xf numFmtId="0" fontId="26" fillId="17" borderId="0" applyNumberFormat="0" applyBorder="0" applyAlignment="0" applyProtection="0"/>
    <xf numFmtId="164" fontId="10" fillId="0" borderId="2">
      <protection locked="0"/>
    </xf>
    <xf numFmtId="0" fontId="11" fillId="18" borderId="0" applyBorder="0">
      <alignment horizontal="left" vertical="center" indent="1"/>
    </xf>
    <xf numFmtId="0" fontId="27" fillId="4" borderId="3" applyNumberFormat="0" applyAlignment="0" applyProtection="0"/>
    <xf numFmtId="0" fontId="28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5"/>
    <xf numFmtId="4" fontId="10" fillId="20" borderId="5">
      <protection locked="0"/>
    </xf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0" fillId="6" borderId="0" applyNumberFormat="0" applyBorder="0" applyAlignment="0" applyProtection="0"/>
    <xf numFmtId="4" fontId="10" fillId="21" borderId="5"/>
    <xf numFmtId="167" fontId="13" fillId="0" borderId="6"/>
    <xf numFmtId="37" fontId="14" fillId="22" borderId="2" applyBorder="0">
      <alignment horizontal="left" vertical="center" indent="1"/>
    </xf>
    <xf numFmtId="37" fontId="15" fillId="23" borderId="7" applyFill="0">
      <alignment vertical="center"/>
    </xf>
    <xf numFmtId="0" fontId="15" fillId="24" borderId="8" applyNumberFormat="0">
      <alignment horizontal="left" vertical="top" indent="1"/>
    </xf>
    <xf numFmtId="0" fontId="15" fillId="16" borderId="0" applyBorder="0">
      <alignment horizontal="left" vertical="center" indent="1"/>
    </xf>
    <xf numFmtId="0" fontId="15" fillId="0" borderId="8" applyNumberFormat="0" applyFill="0">
      <alignment horizontal="centerContinuous" vertical="top"/>
    </xf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2" fillId="10" borderId="3" applyNumberFormat="0" applyAlignment="0" applyProtection="0"/>
    <xf numFmtId="167" fontId="13" fillId="0" borderId="10"/>
    <xf numFmtId="0" fontId="33" fillId="0" borderId="11" applyNumberFormat="0" applyFill="0" applyAlignment="0" applyProtection="0"/>
    <xf numFmtId="166" fontId="13" fillId="0" borderId="12"/>
    <xf numFmtId="0" fontId="34" fillId="7" borderId="0" applyNumberFormat="0" applyBorder="0" applyAlignment="0" applyProtection="0"/>
    <xf numFmtId="0" fontId="18" fillId="23" borderId="0">
      <alignment horizontal="left" wrapText="1" indent="1"/>
    </xf>
    <xf numFmtId="37" fontId="9" fillId="16" borderId="13" applyBorder="0">
      <alignment horizontal="left" vertical="center" indent="2"/>
    </xf>
    <xf numFmtId="0" fontId="19" fillId="0" borderId="0"/>
    <xf numFmtId="0" fontId="1" fillId="7" borderId="14" applyNumberFormat="0" applyFont="0" applyAlignment="0" applyProtection="0"/>
    <xf numFmtId="0" fontId="35" fillId="4" borderId="15" applyNumberFormat="0" applyAlignment="0" applyProtection="0"/>
    <xf numFmtId="174" fontId="20" fillId="25" borderId="16"/>
    <xf numFmtId="173" fontId="20" fillId="0" borderId="16" applyFont="0" applyFill="0" applyBorder="0" applyAlignment="0" applyProtection="0">
      <protection locked="0"/>
    </xf>
    <xf numFmtId="2" fontId="21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>
      <alignment horizontal="right"/>
    </xf>
    <xf numFmtId="0" fontId="23" fillId="0" borderId="0"/>
    <xf numFmtId="0" fontId="1" fillId="0" borderId="17" applyNumberFormat="0" applyFont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Protection="1"/>
    <xf numFmtId="168" fontId="2" fillId="24" borderId="0" xfId="0" applyNumberFormat="1" applyFont="1" applyFill="1" applyProtection="1"/>
    <xf numFmtId="0" fontId="2" fillId="24" borderId="0" xfId="0" applyFont="1" applyFill="1" applyProtection="1"/>
    <xf numFmtId="168" fontId="3" fillId="27" borderId="0" xfId="0" applyNumberFormat="1" applyFont="1" applyFill="1" applyBorder="1" applyProtection="1"/>
    <xf numFmtId="0" fontId="4" fillId="27" borderId="0" xfId="0" applyFont="1" applyFill="1" applyBorder="1" applyAlignment="1" applyProtection="1">
      <alignment vertical="center"/>
    </xf>
    <xf numFmtId="164" fontId="3" fillId="27" borderId="0" xfId="0" applyNumberFormat="1" applyFont="1" applyFill="1" applyBorder="1" applyProtection="1"/>
    <xf numFmtId="164" fontId="2" fillId="24" borderId="0" xfId="0" applyNumberFormat="1" applyFont="1" applyFill="1" applyProtection="1"/>
    <xf numFmtId="0" fontId="3" fillId="27" borderId="0" xfId="0" applyFont="1" applyFill="1" applyBorder="1" applyProtection="1"/>
    <xf numFmtId="0" fontId="2" fillId="24" borderId="0" xfId="0" applyFont="1" applyFill="1" applyAlignment="1" applyProtection="1">
      <alignment horizontal="centerContinuous"/>
    </xf>
    <xf numFmtId="0" fontId="5" fillId="24" borderId="0" xfId="0" applyFont="1" applyFill="1" applyProtection="1"/>
    <xf numFmtId="165" fontId="5" fillId="28" borderId="0" xfId="0" applyNumberFormat="1" applyFont="1" applyFill="1" applyProtection="1">
      <protection locked="0"/>
    </xf>
    <xf numFmtId="38" fontId="5" fillId="28" borderId="0" xfId="0" applyNumberFormat="1" applyFont="1" applyFill="1" applyProtection="1">
      <protection locked="0"/>
    </xf>
    <xf numFmtId="168" fontId="5" fillId="28" borderId="0" xfId="0" applyNumberFormat="1" applyFont="1" applyFill="1" applyProtection="1">
      <protection locked="0"/>
    </xf>
    <xf numFmtId="165" fontId="5" fillId="24" borderId="0" xfId="0" applyNumberFormat="1" applyFont="1" applyFill="1" applyProtection="1"/>
    <xf numFmtId="168" fontId="5" fillId="24" borderId="0" xfId="0" applyNumberFormat="1" applyFont="1" applyFill="1" applyProtection="1"/>
    <xf numFmtId="0" fontId="3" fillId="27" borderId="0" xfId="0" applyFont="1" applyFill="1" applyAlignment="1" applyProtection="1">
      <alignment horizontal="centerContinuous"/>
    </xf>
    <xf numFmtId="0" fontId="6" fillId="27" borderId="0" xfId="0" applyFont="1" applyFill="1" applyAlignment="1" applyProtection="1">
      <alignment horizontal="centerContinuous"/>
    </xf>
    <xf numFmtId="0" fontId="8" fillId="0" borderId="0" xfId="52" applyFont="1" applyAlignment="1" applyProtection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123825</xdr:colOff>
      <xdr:row>1</xdr:row>
      <xdr:rowOff>85725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0" y="0"/>
          <a:ext cx="238125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3:H35"/>
  <sheetViews>
    <sheetView showGridLines="0" showRowColHeaders="0" tabSelected="1" zoomScaleNormal="100" workbookViewId="0">
      <selection activeCell="F7" sqref="F7"/>
    </sheetView>
  </sheetViews>
  <sheetFormatPr defaultRowHeight="12.75" x14ac:dyDescent="0.2"/>
  <cols>
    <col min="1" max="1" width="1.7109375" style="1" customWidth="1"/>
    <col min="2" max="2" width="29" style="1" customWidth="1"/>
    <col min="3" max="3" width="15.5703125" style="1" customWidth="1"/>
    <col min="4" max="4" width="10.140625" style="1" customWidth="1"/>
    <col min="5" max="5" width="29" style="1" customWidth="1"/>
    <col min="6" max="6" width="15.5703125" style="1" customWidth="1"/>
    <col min="7" max="7" width="4.7109375" style="1" customWidth="1"/>
    <col min="8" max="8" width="9.140625" style="1"/>
  </cols>
  <sheetData>
    <row r="3" spans="2:6" ht="33.75" x14ac:dyDescent="0.5">
      <c r="B3" s="17" t="s">
        <v>27</v>
      </c>
      <c r="C3" s="16"/>
      <c r="D3" s="16"/>
      <c r="E3" s="16"/>
      <c r="F3" s="16"/>
    </row>
    <row r="4" spans="2:6" x14ac:dyDescent="0.2">
      <c r="B4" s="9"/>
      <c r="C4" s="9"/>
      <c r="D4" s="9"/>
      <c r="E4" s="9"/>
      <c r="F4" s="9"/>
    </row>
    <row r="5" spans="2:6" x14ac:dyDescent="0.2">
      <c r="B5" s="9"/>
      <c r="C5" s="9"/>
      <c r="D5" s="9"/>
      <c r="E5" s="9"/>
      <c r="F5" s="9"/>
    </row>
    <row r="6" spans="2:6" x14ac:dyDescent="0.2">
      <c r="B6" s="5" t="s">
        <v>26</v>
      </c>
      <c r="C6" s="8"/>
      <c r="D6" s="3"/>
      <c r="E6" s="5" t="s">
        <v>25</v>
      </c>
      <c r="F6" s="8"/>
    </row>
    <row r="7" spans="2:6" x14ac:dyDescent="0.2">
      <c r="B7" s="10" t="s">
        <v>24</v>
      </c>
      <c r="C7" s="11">
        <v>10000</v>
      </c>
      <c r="D7" s="10"/>
      <c r="E7" s="10" t="s">
        <v>18</v>
      </c>
      <c r="F7" s="11">
        <v>10000</v>
      </c>
    </row>
    <row r="8" spans="2:6" x14ac:dyDescent="0.2">
      <c r="B8" s="10" t="s">
        <v>17</v>
      </c>
      <c r="C8" s="12">
        <v>10</v>
      </c>
      <c r="D8" s="10"/>
      <c r="E8" s="10" t="s">
        <v>17</v>
      </c>
      <c r="F8" s="12">
        <v>12</v>
      </c>
    </row>
    <row r="9" spans="2:6" x14ac:dyDescent="0.2">
      <c r="B9" s="10" t="s">
        <v>15</v>
      </c>
      <c r="C9" s="13">
        <v>1.09E-2</v>
      </c>
      <c r="D9" s="10"/>
      <c r="E9" s="10" t="s">
        <v>15</v>
      </c>
      <c r="F9" s="13">
        <v>0.1</v>
      </c>
    </row>
    <row r="10" spans="2:6" x14ac:dyDescent="0.2">
      <c r="B10" s="10" t="s">
        <v>18</v>
      </c>
      <c r="C10" s="14">
        <f>IF(C9,+C7*(1/((1+C9)^C8)),"")</f>
        <v>8972.5943658549531</v>
      </c>
      <c r="D10" s="10"/>
      <c r="E10" s="10" t="s">
        <v>16</v>
      </c>
      <c r="F10" s="14">
        <f>IF(F9,+F7*((1+F9)^F8),"")</f>
        <v>31384.283767210025</v>
      </c>
    </row>
    <row r="11" spans="2:6" x14ac:dyDescent="0.2">
      <c r="B11" s="10"/>
      <c r="C11" s="10"/>
      <c r="D11" s="10"/>
      <c r="E11" s="10"/>
      <c r="F11" s="10"/>
    </row>
    <row r="12" spans="2:6" x14ac:dyDescent="0.2">
      <c r="B12" s="5" t="s">
        <v>23</v>
      </c>
      <c r="C12" s="8"/>
      <c r="D12" s="3"/>
      <c r="E12" s="5" t="s">
        <v>22</v>
      </c>
      <c r="F12" s="8"/>
    </row>
    <row r="13" spans="2:6" x14ac:dyDescent="0.2">
      <c r="B13" s="10" t="s">
        <v>21</v>
      </c>
      <c r="C13" s="11">
        <v>25000</v>
      </c>
      <c r="D13" s="10"/>
      <c r="E13" s="10" t="s">
        <v>21</v>
      </c>
      <c r="F13" s="11">
        <v>2000</v>
      </c>
    </row>
    <row r="14" spans="2:6" x14ac:dyDescent="0.2">
      <c r="B14" s="10" t="s">
        <v>17</v>
      </c>
      <c r="C14" s="12">
        <v>30</v>
      </c>
      <c r="D14" s="10"/>
      <c r="E14" s="10" t="s">
        <v>17</v>
      </c>
      <c r="F14" s="12">
        <v>35</v>
      </c>
    </row>
    <row r="15" spans="2:6" x14ac:dyDescent="0.2">
      <c r="B15" s="10" t="s">
        <v>15</v>
      </c>
      <c r="C15" s="13">
        <v>0.1</v>
      </c>
      <c r="D15" s="10"/>
      <c r="E15" s="10" t="s">
        <v>15</v>
      </c>
      <c r="F15" s="13">
        <v>0.1</v>
      </c>
    </row>
    <row r="16" spans="2:6" x14ac:dyDescent="0.2">
      <c r="B16" s="10" t="s">
        <v>18</v>
      </c>
      <c r="C16" s="14">
        <f>IF(COUNT(C13:C15),PV(C15,C14,C13)*-1,"")</f>
        <v>235672.86167470802</v>
      </c>
      <c r="D16" s="10"/>
      <c r="E16" s="10" t="s">
        <v>16</v>
      </c>
      <c r="F16" s="14">
        <f>IF(F15,FV(F15,F14,-F13),"")</f>
        <v>542048.73696128628</v>
      </c>
    </row>
    <row r="17" spans="2:6" x14ac:dyDescent="0.2">
      <c r="B17" s="3"/>
      <c r="C17" s="3"/>
      <c r="D17" s="3"/>
      <c r="E17" s="3"/>
      <c r="F17" s="3"/>
    </row>
    <row r="18" spans="2:6" x14ac:dyDescent="0.2">
      <c r="B18" s="5" t="s">
        <v>20</v>
      </c>
      <c r="C18" s="8"/>
      <c r="D18" s="3"/>
      <c r="E18" s="5" t="s">
        <v>19</v>
      </c>
      <c r="F18" s="8"/>
    </row>
    <row r="19" spans="2:6" x14ac:dyDescent="0.2">
      <c r="B19" s="10" t="s">
        <v>18</v>
      </c>
      <c r="C19" s="11">
        <v>10000</v>
      </c>
      <c r="D19" s="10"/>
      <c r="E19" s="10" t="s">
        <v>16</v>
      </c>
      <c r="F19" s="11">
        <v>100000</v>
      </c>
    </row>
    <row r="20" spans="2:6" x14ac:dyDescent="0.2">
      <c r="B20" s="10" t="s">
        <v>17</v>
      </c>
      <c r="C20" s="12">
        <v>5</v>
      </c>
      <c r="D20" s="10"/>
      <c r="E20" s="10" t="s">
        <v>17</v>
      </c>
      <c r="F20" s="12">
        <v>25</v>
      </c>
    </row>
    <row r="21" spans="2:6" x14ac:dyDescent="0.2">
      <c r="B21" s="10" t="s">
        <v>16</v>
      </c>
      <c r="C21" s="11">
        <v>25000</v>
      </c>
      <c r="D21" s="10"/>
      <c r="E21" s="10" t="s">
        <v>15</v>
      </c>
      <c r="F21" s="13">
        <v>0.09</v>
      </c>
    </row>
    <row r="22" spans="2:6" x14ac:dyDescent="0.2">
      <c r="B22" s="10" t="s">
        <v>15</v>
      </c>
      <c r="C22" s="15">
        <f>IF(C21,RATE(C20,,-C19,C21),"")</f>
        <v>0.20112443398143101</v>
      </c>
      <c r="D22" s="10"/>
      <c r="E22" s="10" t="s">
        <v>14</v>
      </c>
      <c r="F22" s="14">
        <f>IF(F21,+F19/(((1-1/(1+F21)^F20))/F21),"")</f>
        <v>10180.625051857181</v>
      </c>
    </row>
    <row r="23" spans="2:6" x14ac:dyDescent="0.2">
      <c r="B23" s="3"/>
      <c r="C23" s="3"/>
      <c r="D23" s="3"/>
      <c r="E23" s="3"/>
      <c r="F23" s="3"/>
    </row>
    <row r="24" spans="2:6" x14ac:dyDescent="0.2">
      <c r="B24" s="5" t="s">
        <v>7</v>
      </c>
      <c r="C24" s="8"/>
      <c r="D24" s="3"/>
      <c r="E24" s="5" t="s">
        <v>13</v>
      </c>
      <c r="F24" s="8"/>
    </row>
    <row r="25" spans="2:6" x14ac:dyDescent="0.2">
      <c r="B25" s="10" t="s">
        <v>12</v>
      </c>
      <c r="C25" s="11">
        <v>100000</v>
      </c>
      <c r="D25" s="10"/>
      <c r="E25" s="10" t="s">
        <v>11</v>
      </c>
      <c r="F25" s="13">
        <v>9.5000000000000001E-2</v>
      </c>
    </row>
    <row r="26" spans="2:6" x14ac:dyDescent="0.2">
      <c r="B26" s="10" t="s">
        <v>10</v>
      </c>
      <c r="C26" s="12">
        <v>360</v>
      </c>
      <c r="D26" s="10"/>
      <c r="E26" s="10" t="s">
        <v>9</v>
      </c>
      <c r="F26" s="13">
        <v>3.5000000000000003E-2</v>
      </c>
    </row>
    <row r="27" spans="2:6" x14ac:dyDescent="0.2">
      <c r="B27" s="10" t="s">
        <v>8</v>
      </c>
      <c r="C27" s="13">
        <v>0.09</v>
      </c>
      <c r="D27" s="10"/>
      <c r="E27" s="10" t="s">
        <v>2</v>
      </c>
      <c r="F27" s="13">
        <v>0.28000000000000003</v>
      </c>
    </row>
    <row r="28" spans="2:6" x14ac:dyDescent="0.2">
      <c r="B28" s="10" t="s">
        <v>7</v>
      </c>
      <c r="C28" s="14">
        <f>IF(C27,PMT(C27/12,C26,-C25),"")</f>
        <v>804.62261694478264</v>
      </c>
      <c r="D28" s="10"/>
      <c r="E28" s="10" t="s">
        <v>6</v>
      </c>
      <c r="F28" s="15">
        <f>IF(F27,F25*(1-F27)-F26,"")</f>
        <v>3.3399999999999999E-2</v>
      </c>
    </row>
    <row r="29" spans="2:6" x14ac:dyDescent="0.2">
      <c r="B29" s="3"/>
      <c r="C29" s="7"/>
      <c r="D29" s="3"/>
      <c r="E29" s="3"/>
      <c r="F29" s="2"/>
    </row>
    <row r="30" spans="2:6" x14ac:dyDescent="0.2">
      <c r="B30" s="5" t="s">
        <v>5</v>
      </c>
      <c r="C30" s="6"/>
      <c r="D30" s="3"/>
      <c r="E30" s="5" t="s">
        <v>4</v>
      </c>
      <c r="F30" s="4"/>
    </row>
    <row r="31" spans="2:6" x14ac:dyDescent="0.2">
      <c r="B31" s="10" t="s">
        <v>3</v>
      </c>
      <c r="C31" s="13">
        <v>8.6999999999999994E-2</v>
      </c>
      <c r="D31" s="10"/>
      <c r="E31" s="10" t="s">
        <v>1</v>
      </c>
      <c r="F31" s="13">
        <v>0.06</v>
      </c>
    </row>
    <row r="32" spans="2:6" x14ac:dyDescent="0.2">
      <c r="B32" s="10" t="s">
        <v>2</v>
      </c>
      <c r="C32" s="13">
        <v>0.31</v>
      </c>
      <c r="D32" s="10"/>
      <c r="E32" s="10" t="s">
        <v>2</v>
      </c>
      <c r="F32" s="13">
        <v>0.31</v>
      </c>
    </row>
    <row r="33" spans="2:6" x14ac:dyDescent="0.2">
      <c r="B33" s="10" t="s">
        <v>1</v>
      </c>
      <c r="C33" s="15">
        <f>IF(C32,C31*(1-C32),"")</f>
        <v>6.0029999999999993E-2</v>
      </c>
      <c r="D33" s="10"/>
      <c r="E33" s="10" t="s">
        <v>0</v>
      </c>
      <c r="F33" s="15">
        <f>IF(F32,F31/(1-F32),"")</f>
        <v>8.6956521739130432E-2</v>
      </c>
    </row>
    <row r="35" spans="2:6" x14ac:dyDescent="0.2">
      <c r="B35" s="18"/>
      <c r="C35" s="18"/>
      <c r="D35" s="18"/>
      <c r="E35" s="18"/>
      <c r="F35" s="18"/>
    </row>
  </sheetData>
  <mergeCells count="1">
    <mergeCell ref="B35:F35"/>
  </mergeCells>
  <phoneticPr fontId="0" type="noConversion"/>
  <printOptions horizontalCentered="1"/>
  <pageMargins left="0.75" right="0.75" top="1" bottom="1" header="0.5" footer="0.5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D0070C6-6D53-4941-9118-E814DA913B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Calculator</vt:lpstr>
      <vt:lpstr>'Financial Calculator'!Print_Area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2014-10-25T20:27:42Z</dcterms:created>
  <dcterms:modified xsi:type="dcterms:W3CDTF">2014-10-25T20:27:42Z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TC018773959991</vt:lpwstr>
  </property>
</Properties>
</file>